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みどり環境局\03公園緑地管理課\公園緑化協議担当\800_開発等に関する審査基準等\040_手引書（窓口配布物）\改訂起案資料\R7.4月\No.2\No.2（新条例）【新規】\"/>
    </mc:Choice>
  </mc:AlternateContent>
  <xr:revisionPtr revIDLastSave="0" documentId="13_ncr:1_{BF8C4670-F3D3-48BD-A32F-0DFFD9ABF8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3)" sheetId="3" r:id="rId1"/>
  </sheets>
  <definedNames>
    <definedName name="_xlnm.Print_Area" localSheetId="0">'Sheet1 (3)'!$A$1:$Q$36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3" l="1"/>
  <c r="J32" i="3"/>
  <c r="J29" i="3"/>
  <c r="J28" i="3"/>
  <c r="J27" i="3"/>
  <c r="M27" i="3" s="1"/>
  <c r="A23" i="3"/>
  <c r="B21" i="3"/>
  <c r="L21" i="3" s="1"/>
  <c r="J19" i="3"/>
  <c r="J18" i="3"/>
  <c r="J17" i="3"/>
  <c r="B10" i="3"/>
  <c r="F4" i="3"/>
  <c r="A2" i="3"/>
  <c r="M17" i="3" l="1"/>
</calcChain>
</file>

<file path=xl/sharedStrings.xml><?xml version="1.0" encoding="utf-8"?>
<sst xmlns="http://schemas.openxmlformats.org/spreadsheetml/2006/main" count="83" uniqueCount="49">
  <si>
    <t>条例第18条第2項第4号ア（面積）を適用する場合</t>
    <phoneticPr fontId="1"/>
  </si>
  <si>
    <t>ｍ²</t>
    <phoneticPr fontId="1"/>
  </si>
  <si>
    <t>m²</t>
    <phoneticPr fontId="1"/>
  </si>
  <si>
    <t>緑化等空地面積（Ｂ）</t>
    <phoneticPr fontId="1"/>
  </si>
  <si>
    <t>敷地面積（A）</t>
    <rPh sb="0" eb="4">
      <t>シキチメンセキ</t>
    </rPh>
    <phoneticPr fontId="1"/>
  </si>
  <si>
    <t>＊１　事業区域の面積が1,000㎡未満及び商業系用途地域の場合は、５％以上。</t>
    <phoneticPr fontId="1"/>
  </si>
  <si>
    <t>＊１　事業区域の面積が1,000㎡以上（商業系用途地域を除く）の場合は、１０％以上。</t>
    <phoneticPr fontId="1"/>
  </si>
  <si>
    <r>
      <t>緑化等空地面積（Ｂ）</t>
    </r>
    <r>
      <rPr>
        <vertAlign val="superscript"/>
        <sz val="11"/>
        <rFont val="ＭＳ Ｐ明朝"/>
        <family val="1"/>
        <charset val="128"/>
      </rPr>
      <t>＊２</t>
    </r>
    <rPh sb="0" eb="2">
      <t>リョッカ</t>
    </rPh>
    <rPh sb="2" eb="3">
      <t>トウ</t>
    </rPh>
    <rPh sb="3" eb="5">
      <t>クウチ</t>
    </rPh>
    <rPh sb="5" eb="7">
      <t>メンセキ</t>
    </rPh>
    <phoneticPr fontId="6"/>
  </si>
  <si>
    <t>地上部（Ｃ）</t>
    <rPh sb="0" eb="3">
      <t>チジョウブ</t>
    </rPh>
    <phoneticPr fontId="6"/>
  </si>
  <si>
    <t>屋上（Ｄ）</t>
    <rPh sb="0" eb="2">
      <t>オクジョウ</t>
    </rPh>
    <phoneticPr fontId="6"/>
  </si>
  <si>
    <r>
      <t>壁面（Ｅ）</t>
    </r>
    <r>
      <rPr>
        <vertAlign val="superscript"/>
        <sz val="11"/>
        <rFont val="ＭＳ Ｐ明朝"/>
        <family val="1"/>
        <charset val="128"/>
      </rPr>
      <t>＊３</t>
    </r>
    <rPh sb="0" eb="2">
      <t>ヘキメン</t>
    </rPh>
    <phoneticPr fontId="6"/>
  </si>
  <si>
    <t>㎡</t>
  </si>
  <si>
    <t>・緑化等空地面積（Ｂ）の内訳</t>
  </si>
  <si>
    <t>㎡</t>
    <phoneticPr fontId="1"/>
  </si>
  <si>
    <t>緑  化  計  画  書</t>
    <phoneticPr fontId="1"/>
  </si>
  <si>
    <t>＊２　緑化等空地面積（Ｂ）＝（Ｃ）＋（Ｄ）＋（Ｅ）</t>
    <phoneticPr fontId="6"/>
  </si>
  <si>
    <t>＊３　壁面の緑化空地面積（Ｅ）＝植栽する部分の水平延長（ｍ）×1.0（ｍ）</t>
    <rPh sb="3" eb="5">
      <t>ヘキメン</t>
    </rPh>
    <rPh sb="6" eb="8">
      <t>リョッカ</t>
    </rPh>
    <rPh sb="8" eb="10">
      <t>クウチ</t>
    </rPh>
    <rPh sb="10" eb="12">
      <t>メンセキ</t>
    </rPh>
    <rPh sb="16" eb="18">
      <t>ショクサイ</t>
    </rPh>
    <rPh sb="20" eb="22">
      <t>ブブン</t>
    </rPh>
    <rPh sb="23" eb="25">
      <t>スイヘイ</t>
    </rPh>
    <rPh sb="25" eb="27">
      <t>エンチョウ</t>
    </rPh>
    <phoneticPr fontId="6"/>
  </si>
  <si>
    <t>※　（Ｄ）＋（Ｅ）≦（Ａ）×０．０５とする。</t>
    <phoneticPr fontId="6"/>
  </si>
  <si>
    <t>（%）</t>
    <phoneticPr fontId="1"/>
  </si>
  <si>
    <t>・地上部（Ｃ）における緑化等空地の樹木の内訳</t>
  </si>
  <si>
    <t>植栽（保存）本数</t>
    <rPh sb="0" eb="2">
      <t>ショクサイ</t>
    </rPh>
    <rPh sb="3" eb="5">
      <t>ホゾン</t>
    </rPh>
    <rPh sb="6" eb="8">
      <t>ホンスウ</t>
    </rPh>
    <phoneticPr fontId="1"/>
  </si>
  <si>
    <t>高木（a）</t>
    <rPh sb="0" eb="2">
      <t>コウボク</t>
    </rPh>
    <phoneticPr fontId="1"/>
  </si>
  <si>
    <t>中木（b）</t>
    <rPh sb="0" eb="2">
      <t>チュウボク</t>
    </rPh>
    <phoneticPr fontId="1"/>
  </si>
  <si>
    <t>低木（ｃ）</t>
    <rPh sb="0" eb="2">
      <t>テイボク</t>
    </rPh>
    <phoneticPr fontId="1"/>
  </si>
  <si>
    <t>本</t>
    <rPh sb="0" eb="1">
      <t>ホン</t>
    </rPh>
    <phoneticPr fontId="1"/>
  </si>
  <si>
    <t>高木換算本数</t>
    <rPh sb="0" eb="2">
      <t>コウボク</t>
    </rPh>
    <rPh sb="2" eb="6">
      <t>カンサンホンスウ</t>
    </rPh>
    <phoneticPr fontId="1"/>
  </si>
  <si>
    <t>（ｂ）／５＝</t>
    <phoneticPr fontId="1"/>
  </si>
  <si>
    <t>（ｃ）／25＝</t>
    <phoneticPr fontId="1"/>
  </si>
  <si>
    <t>（a）＝</t>
    <phoneticPr fontId="1"/>
  </si>
  <si>
    <t>高木換算合計本数</t>
    <rPh sb="0" eb="4">
      <t>コウボクカンサン</t>
    </rPh>
    <rPh sb="4" eb="6">
      <t>ゴウケイ</t>
    </rPh>
    <rPh sb="6" eb="8">
      <t>ホンスウ</t>
    </rPh>
    <phoneticPr fontId="1"/>
  </si>
  <si>
    <t>必要高木換算本数</t>
    <rPh sb="0" eb="2">
      <t>ヒツヨウ</t>
    </rPh>
    <rPh sb="2" eb="4">
      <t>コウボク</t>
    </rPh>
    <rPh sb="4" eb="8">
      <t>カンサンホンスウ</t>
    </rPh>
    <phoneticPr fontId="1"/>
  </si>
  <si>
    <t>地上部（C）</t>
    <rPh sb="0" eb="3">
      <t>チジョウブ</t>
    </rPh>
    <phoneticPr fontId="1"/>
  </si>
  <si>
    <t>（C）／10＝</t>
    <phoneticPr fontId="1"/>
  </si>
  <si>
    <t>※下記の必要高木換算本数以上になるように計画する。</t>
    <phoneticPr fontId="1"/>
  </si>
  <si>
    <r>
      <t>（Ｂ）／（Ａ）</t>
    </r>
    <r>
      <rPr>
        <vertAlign val="superscript"/>
        <sz val="11"/>
        <color theme="1"/>
        <rFont val="ＭＳ Ｐ明朝"/>
        <family val="1"/>
        <charset val="128"/>
      </rPr>
      <t>＊１</t>
    </r>
    <phoneticPr fontId="1"/>
  </si>
  <si>
    <t>条例第18条第2項第4号イ（本数）を適用する場合</t>
  </si>
  <si>
    <t>（戸建住宅の建築を目的とする場合又は、事業区域の面積が1,000㎡未満の場合のみに適用することができます。）</t>
    <phoneticPr fontId="1"/>
  </si>
  <si>
    <t>1,000㎡以上の戸建て</t>
    <phoneticPr fontId="1"/>
  </si>
  <si>
    <t>（Ａ）／１００㎡＝</t>
    <phoneticPr fontId="1"/>
  </si>
  <si>
    <t>（Ａ）／２００㎡＝</t>
    <phoneticPr fontId="1"/>
  </si>
  <si>
    <t>　注）　</t>
    <rPh sb="1" eb="2">
      <t>チュウ</t>
    </rPh>
    <phoneticPr fontId="6"/>
  </si>
  <si>
    <t>・高木とは樹高が３ｍ以上、中木とは樹高が１ｍ以上３ｍ未満、低木とは樹高が１ｍ未満の樹木をいう。</t>
  </si>
  <si>
    <t>　　   　</t>
    <phoneticPr fontId="6"/>
  </si>
  <si>
    <t>・敷地面積（Ａ）は、建築敷地面積(宅地造成事業面積)とする。</t>
  </si>
  <si>
    <t>・必要高木換算本数は小数第３位以下を切り上げてください。</t>
    <phoneticPr fontId="6"/>
  </si>
  <si>
    <t>※下記の必要高木換算本数
以上になるように計画する。</t>
    <phoneticPr fontId="1"/>
  </si>
  <si>
    <t>□</t>
  </si>
  <si>
    <t>1,000㎡未満</t>
    <phoneticPr fontId="1"/>
  </si>
  <si>
    <t xml:space="preserve">                     チェック欄</t>
    <rPh sb="25" eb="26">
      <t>ラン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</si>
</sst>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0" fillId="0" borderId="0" xfId="0" applyFont="1">
      <alignment vertical="center"/>
    </xf>
    <xf numFmtId="10" fontId="0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13" fillId="0" borderId="0" xfId="0" applyFont="1">
      <alignment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15" fillId="0" borderId="5" xfId="0" applyNumberFormat="1" applyFont="1" applyFill="1" applyBorder="1" applyAlignment="1">
      <alignment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Alignment="1" applyProtection="1">
      <alignment horizontal="right"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8" fontId="15" fillId="0" borderId="5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 wrapText="1"/>
    </xf>
    <xf numFmtId="177" fontId="0" fillId="0" borderId="8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15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11" fillId="0" borderId="7" xfId="0" applyNumberFormat="1" applyFont="1" applyBorder="1" applyAlignment="1" applyProtection="1">
      <alignment horizontal="center" vertical="center"/>
      <protection locked="0"/>
    </xf>
    <xf numFmtId="176" fontId="11" fillId="0" borderId="8" xfId="0" applyNumberFormat="1" applyFont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AB81-3588-4F6A-9E87-97A6C49B1886}">
  <dimension ref="A1:R86"/>
  <sheetViews>
    <sheetView tabSelected="1" showWhiteSpace="0" view="pageBreakPreview" zoomScaleNormal="100" zoomScaleSheetLayoutView="100" workbookViewId="0">
      <selection activeCell="C4" sqref="C4"/>
    </sheetView>
  </sheetViews>
  <sheetFormatPr defaultColWidth="7.5" defaultRowHeight="18" x14ac:dyDescent="0.45"/>
  <cols>
    <col min="1" max="1" width="5" customWidth="1"/>
    <col min="2" max="2" width="13.59765625" customWidth="1"/>
    <col min="3" max="3" width="4.59765625" customWidth="1"/>
    <col min="4" max="4" width="13.59765625" customWidth="1"/>
    <col min="5" max="5" width="4.59765625" customWidth="1"/>
    <col min="6" max="6" width="0.8984375" customWidth="1"/>
    <col min="7" max="7" width="2.796875" customWidth="1"/>
    <col min="8" max="8" width="3.296875" customWidth="1"/>
    <col min="9" max="9" width="4.69921875" customWidth="1"/>
    <col min="10" max="10" width="4.59765625" customWidth="1"/>
    <col min="11" max="11" width="2.09765625" customWidth="1"/>
    <col min="12" max="12" width="3.296875" customWidth="1"/>
    <col min="13" max="13" width="3.296875" style="7" customWidth="1"/>
    <col min="14" max="14" width="7.296875" style="7" customWidth="1"/>
    <col min="15" max="15" width="6" customWidth="1"/>
    <col min="16" max="16" width="3.296875" customWidth="1"/>
    <col min="17" max="17" width="2.3984375" customWidth="1"/>
  </cols>
  <sheetData>
    <row r="1" spans="1:17" ht="51" customHeight="1" x14ac:dyDescent="0.45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5"/>
    </row>
    <row r="2" spans="1:17" ht="25.5" customHeight="1" x14ac:dyDescent="0.45">
      <c r="A2" s="3" t="str">
        <f>IF(B4&lt;&gt;0,"■","□")</f>
        <v>□</v>
      </c>
      <c r="B2" s="13" t="s">
        <v>0</v>
      </c>
    </row>
    <row r="3" spans="1:17" ht="17.25" customHeight="1" x14ac:dyDescent="0.45">
      <c r="A3" s="1"/>
      <c r="B3" s="32" t="s">
        <v>4</v>
      </c>
      <c r="C3" s="33"/>
      <c r="D3" s="32" t="s">
        <v>3</v>
      </c>
      <c r="E3" s="33"/>
      <c r="F3" s="34" t="s">
        <v>34</v>
      </c>
      <c r="G3" s="35"/>
      <c r="H3" s="35"/>
      <c r="I3" s="35"/>
      <c r="J3" s="35"/>
      <c r="K3" s="35"/>
      <c r="L3" s="36"/>
      <c r="M3" s="21"/>
      <c r="N3" s="21"/>
    </row>
    <row r="4" spans="1:17" ht="27.75" customHeight="1" x14ac:dyDescent="0.45">
      <c r="A4" s="1"/>
      <c r="B4" s="27"/>
      <c r="C4" s="25" t="s">
        <v>1</v>
      </c>
      <c r="D4" s="27"/>
      <c r="E4" s="25" t="s">
        <v>2</v>
      </c>
      <c r="F4" s="37" t="str">
        <f>IFERROR(ROUNDDOWN(D4/B4,4)*100,"")</f>
        <v/>
      </c>
      <c r="G4" s="38"/>
      <c r="H4" s="38"/>
      <c r="I4" s="38"/>
      <c r="J4" s="38"/>
      <c r="K4" s="39" t="s">
        <v>18</v>
      </c>
      <c r="L4" s="40"/>
      <c r="M4" s="8"/>
      <c r="N4" s="8"/>
      <c r="O4" s="1"/>
      <c r="P4" s="1"/>
    </row>
    <row r="5" spans="1:17" x14ac:dyDescent="0.45">
      <c r="A5" s="1"/>
      <c r="B5" s="1" t="s">
        <v>5</v>
      </c>
      <c r="C5" s="1"/>
      <c r="D5" s="1"/>
      <c r="E5" s="1"/>
      <c r="F5" s="1"/>
      <c r="G5" s="1"/>
      <c r="H5" s="1"/>
      <c r="I5" s="1"/>
      <c r="J5" s="1"/>
      <c r="O5" s="1"/>
      <c r="P5" s="1"/>
    </row>
    <row r="6" spans="1:17" x14ac:dyDescent="0.45">
      <c r="A6" s="1"/>
      <c r="B6" s="1" t="s">
        <v>6</v>
      </c>
      <c r="C6" s="1"/>
      <c r="D6" s="1"/>
      <c r="E6" s="1"/>
      <c r="F6" s="1"/>
      <c r="G6" s="1"/>
      <c r="H6" s="1"/>
      <c r="I6" s="1"/>
      <c r="J6" s="1"/>
      <c r="O6" s="1"/>
      <c r="P6" s="1"/>
    </row>
    <row r="7" spans="1:17" ht="9" customHeigh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</row>
    <row r="8" spans="1:17" ht="17.25" customHeight="1" x14ac:dyDescent="0.45">
      <c r="A8" s="1"/>
      <c r="B8" s="4" t="s">
        <v>12</v>
      </c>
      <c r="C8" s="4"/>
      <c r="D8" s="4"/>
      <c r="E8" s="4"/>
      <c r="F8" s="4"/>
      <c r="G8" s="4"/>
      <c r="H8" s="4"/>
      <c r="I8" s="1"/>
      <c r="J8" s="1"/>
      <c r="O8" s="1"/>
      <c r="P8" s="1"/>
    </row>
    <row r="9" spans="1:17" ht="17.25" customHeight="1" x14ac:dyDescent="0.45">
      <c r="A9" s="1"/>
      <c r="B9" s="41" t="s">
        <v>7</v>
      </c>
      <c r="C9" s="42"/>
      <c r="D9" s="41" t="s">
        <v>8</v>
      </c>
      <c r="E9" s="42"/>
      <c r="F9" s="43" t="s">
        <v>9</v>
      </c>
      <c r="G9" s="44"/>
      <c r="H9" s="44"/>
      <c r="I9" s="44"/>
      <c r="J9" s="44"/>
      <c r="K9" s="44"/>
      <c r="L9" s="45"/>
      <c r="M9" s="43" t="s">
        <v>10</v>
      </c>
      <c r="N9" s="44"/>
      <c r="O9" s="44"/>
      <c r="P9" s="45"/>
    </row>
    <row r="10" spans="1:17" ht="27.75" customHeight="1" x14ac:dyDescent="0.45">
      <c r="A10" s="1"/>
      <c r="B10" s="28" t="str">
        <f>IF(D4=0,"",IF(D10+F10+M10=D4,D4,IF(D10+F10+M10&lt;&gt;D4,"右に数値を入力")))</f>
        <v/>
      </c>
      <c r="C10" s="25" t="s">
        <v>11</v>
      </c>
      <c r="D10" s="29"/>
      <c r="E10" s="25" t="s">
        <v>13</v>
      </c>
      <c r="F10" s="46"/>
      <c r="G10" s="47"/>
      <c r="H10" s="47"/>
      <c r="I10" s="47"/>
      <c r="J10" s="47"/>
      <c r="K10" s="47"/>
      <c r="L10" s="26" t="s">
        <v>11</v>
      </c>
      <c r="M10" s="46"/>
      <c r="N10" s="47"/>
      <c r="O10" s="47"/>
      <c r="P10" s="25" t="s">
        <v>13</v>
      </c>
    </row>
    <row r="11" spans="1:17" ht="17.25" customHeight="1" x14ac:dyDescent="0.45">
      <c r="A11" s="1"/>
      <c r="B11" s="5" t="s">
        <v>15</v>
      </c>
      <c r="C11" s="1"/>
      <c r="D11" s="1"/>
      <c r="E11" s="1"/>
      <c r="F11" s="1"/>
      <c r="G11" s="1"/>
      <c r="H11" s="1"/>
      <c r="I11" s="1"/>
      <c r="J11" s="1"/>
      <c r="O11" s="1"/>
      <c r="P11" s="1"/>
    </row>
    <row r="12" spans="1:17" ht="17.25" customHeight="1" x14ac:dyDescent="0.45">
      <c r="A12" s="1"/>
      <c r="B12" s="4" t="s">
        <v>16</v>
      </c>
      <c r="C12" s="1"/>
      <c r="D12" s="1"/>
      <c r="E12" s="1"/>
      <c r="F12" s="1"/>
      <c r="G12" s="1"/>
      <c r="H12" s="1"/>
      <c r="I12" s="1"/>
      <c r="J12" s="1"/>
      <c r="O12" s="1"/>
      <c r="P12" s="1"/>
    </row>
    <row r="13" spans="1:17" ht="17.25" customHeight="1" x14ac:dyDescent="0.45">
      <c r="A13" s="1"/>
      <c r="B13" s="4" t="s">
        <v>17</v>
      </c>
      <c r="C13" s="1"/>
      <c r="D13" s="1"/>
      <c r="E13" s="1"/>
      <c r="F13" s="1"/>
      <c r="G13" s="1"/>
      <c r="H13" s="1"/>
      <c r="I13" s="1"/>
      <c r="J13" s="1"/>
      <c r="O13" s="1"/>
      <c r="P13" s="1"/>
    </row>
    <row r="14" spans="1:17" ht="9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O14" s="1"/>
      <c r="P14" s="1"/>
    </row>
    <row r="15" spans="1:17" ht="17.25" customHeight="1" x14ac:dyDescent="0.45">
      <c r="A15" s="1"/>
      <c r="B15" s="1" t="s">
        <v>19</v>
      </c>
      <c r="C15" s="1"/>
      <c r="D15" s="1"/>
      <c r="E15" s="1"/>
      <c r="F15" s="1"/>
      <c r="G15" s="1"/>
      <c r="H15" s="1"/>
      <c r="I15" s="48" t="s">
        <v>48</v>
      </c>
      <c r="J15" s="48"/>
      <c r="K15" s="48"/>
      <c r="L15" s="48"/>
      <c r="M15" s="49"/>
      <c r="N15" s="49"/>
      <c r="O15" s="49"/>
      <c r="P15" s="49"/>
    </row>
    <row r="16" spans="1:17" ht="17.25" customHeight="1" x14ac:dyDescent="0.45">
      <c r="A16" s="1"/>
      <c r="B16" s="50" t="s">
        <v>20</v>
      </c>
      <c r="C16" s="51"/>
      <c r="D16" s="51"/>
      <c r="E16" s="52"/>
      <c r="F16" s="1"/>
      <c r="G16" s="34" t="s">
        <v>25</v>
      </c>
      <c r="H16" s="35"/>
      <c r="I16" s="35"/>
      <c r="J16" s="35"/>
      <c r="K16" s="35"/>
      <c r="L16" s="36"/>
      <c r="M16" s="34" t="s">
        <v>29</v>
      </c>
      <c r="N16" s="35"/>
      <c r="O16" s="35"/>
      <c r="P16" s="36"/>
    </row>
    <row r="17" spans="1:18" ht="27.75" customHeight="1" x14ac:dyDescent="0.45">
      <c r="A17" s="1"/>
      <c r="B17" s="34" t="s">
        <v>21</v>
      </c>
      <c r="C17" s="35"/>
      <c r="D17" s="30"/>
      <c r="E17" s="25" t="s">
        <v>24</v>
      </c>
      <c r="F17" s="1"/>
      <c r="G17" s="53" t="s">
        <v>28</v>
      </c>
      <c r="H17" s="54"/>
      <c r="I17" s="54"/>
      <c r="J17" s="55" t="str">
        <f>IF(D17&lt;&gt;0,D17,"")</f>
        <v/>
      </c>
      <c r="K17" s="55"/>
      <c r="L17" s="20" t="s">
        <v>24</v>
      </c>
      <c r="M17" s="56" t="str">
        <f>IF(SUM(J17:K19)=0,"",IF(SUM(J17:K19)&lt;L21,"本数不足",IF(SUM(J17:K19)&lt;&gt;0,SUM(J17:K19),"")))</f>
        <v/>
      </c>
      <c r="N17" s="57"/>
      <c r="O17" s="57"/>
      <c r="P17" s="14"/>
    </row>
    <row r="18" spans="1:18" ht="27.75" customHeight="1" x14ac:dyDescent="0.45">
      <c r="A18" s="1"/>
      <c r="B18" s="34" t="s">
        <v>22</v>
      </c>
      <c r="C18" s="35"/>
      <c r="D18" s="30"/>
      <c r="E18" s="25" t="s">
        <v>24</v>
      </c>
      <c r="F18" s="1"/>
      <c r="G18" s="53" t="s">
        <v>26</v>
      </c>
      <c r="H18" s="54"/>
      <c r="I18" s="54"/>
      <c r="J18" s="60" t="str">
        <f>IF(D18&lt;&gt;0,D18/5,"")</f>
        <v/>
      </c>
      <c r="K18" s="60"/>
      <c r="L18" s="18" t="s">
        <v>24</v>
      </c>
      <c r="M18" s="58"/>
      <c r="N18" s="59"/>
      <c r="O18" s="59"/>
      <c r="P18" s="10" t="s">
        <v>24</v>
      </c>
    </row>
    <row r="19" spans="1:18" ht="27.75" customHeight="1" x14ac:dyDescent="0.45">
      <c r="A19" s="1"/>
      <c r="B19" s="34" t="s">
        <v>23</v>
      </c>
      <c r="C19" s="35"/>
      <c r="D19" s="30"/>
      <c r="E19" s="25" t="s">
        <v>24</v>
      </c>
      <c r="F19" s="1"/>
      <c r="G19" s="53" t="s">
        <v>27</v>
      </c>
      <c r="H19" s="54"/>
      <c r="I19" s="54"/>
      <c r="J19" s="60" t="str">
        <f>IF(D19&lt;&gt;0,D19/25,"")</f>
        <v/>
      </c>
      <c r="K19" s="60"/>
      <c r="L19" s="18" t="s">
        <v>24</v>
      </c>
      <c r="M19" s="61" t="s">
        <v>45</v>
      </c>
      <c r="N19" s="62"/>
      <c r="O19" s="62"/>
      <c r="P19" s="63"/>
    </row>
    <row r="20" spans="1:18" ht="17.25" customHeight="1" x14ac:dyDescent="0.45">
      <c r="A20" s="1"/>
      <c r="B20" s="64" t="s">
        <v>31</v>
      </c>
      <c r="C20" s="65"/>
      <c r="D20" s="65"/>
      <c r="E20" s="66"/>
      <c r="F20" s="1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6"/>
    </row>
    <row r="21" spans="1:18" ht="27" customHeight="1" x14ac:dyDescent="0.45">
      <c r="A21" s="1"/>
      <c r="B21" s="67" t="str">
        <f>IF(D10&lt;&gt;0,D10,"")</f>
        <v/>
      </c>
      <c r="C21" s="68"/>
      <c r="D21" s="68"/>
      <c r="E21" s="18" t="s">
        <v>1</v>
      </c>
      <c r="F21" s="1"/>
      <c r="G21" s="53" t="s">
        <v>32</v>
      </c>
      <c r="H21" s="54"/>
      <c r="I21" s="54"/>
      <c r="J21" s="54"/>
      <c r="K21" s="54"/>
      <c r="L21" s="69" t="str">
        <f>IF(B21="","",ROUNDUP(B21/10,2))</f>
        <v/>
      </c>
      <c r="M21" s="69"/>
      <c r="N21" s="69"/>
      <c r="O21" s="69"/>
      <c r="P21" s="20" t="s">
        <v>24</v>
      </c>
    </row>
    <row r="22" spans="1:18" ht="11.25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O22" s="1"/>
      <c r="P22" s="1"/>
    </row>
    <row r="23" spans="1:18" ht="25.5" customHeight="1" x14ac:dyDescent="0.45">
      <c r="A23" s="3" t="str">
        <f>IF(B31&lt;&gt;0,"■","□")</f>
        <v>□</v>
      </c>
      <c r="B23" s="2" t="s">
        <v>35</v>
      </c>
      <c r="C23" s="1"/>
      <c r="D23" s="1"/>
      <c r="E23" s="1"/>
      <c r="F23" s="1"/>
      <c r="G23" s="1"/>
      <c r="H23" s="1"/>
      <c r="I23" s="1"/>
      <c r="J23" s="1"/>
      <c r="O23" s="1"/>
      <c r="P23" s="1"/>
    </row>
    <row r="24" spans="1:18" ht="16.95" customHeight="1" x14ac:dyDescent="0.45">
      <c r="A24" s="1"/>
      <c r="B24" s="70" t="s">
        <v>36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16"/>
    </row>
    <row r="25" spans="1:18" ht="11.25" customHeight="1" x14ac:dyDescent="0.45">
      <c r="A25" s="1"/>
      <c r="B25" s="1"/>
      <c r="C25" s="1"/>
      <c r="D25" s="1"/>
      <c r="E25" s="1"/>
      <c r="F25" s="1"/>
      <c r="G25" s="1"/>
      <c r="H25" s="1"/>
      <c r="I25" s="48" t="s">
        <v>48</v>
      </c>
      <c r="J25" s="48"/>
      <c r="K25" s="48"/>
      <c r="L25" s="48"/>
      <c r="M25" s="49"/>
      <c r="N25" s="49"/>
      <c r="O25" s="49"/>
      <c r="P25" s="49"/>
    </row>
    <row r="26" spans="1:18" ht="21" customHeight="1" x14ac:dyDescent="0.45">
      <c r="A26" s="1"/>
      <c r="B26" s="50" t="s">
        <v>20</v>
      </c>
      <c r="C26" s="51"/>
      <c r="D26" s="51"/>
      <c r="E26" s="52"/>
      <c r="F26" s="1"/>
      <c r="G26" s="34" t="s">
        <v>25</v>
      </c>
      <c r="H26" s="35"/>
      <c r="I26" s="35"/>
      <c r="J26" s="35"/>
      <c r="K26" s="35"/>
      <c r="L26" s="36"/>
      <c r="M26" s="34" t="s">
        <v>29</v>
      </c>
      <c r="N26" s="35"/>
      <c r="O26" s="35"/>
      <c r="P26" s="36"/>
    </row>
    <row r="27" spans="1:18" ht="27.75" customHeight="1" x14ac:dyDescent="0.45">
      <c r="A27" s="1"/>
      <c r="B27" s="34" t="s">
        <v>21</v>
      </c>
      <c r="C27" s="35"/>
      <c r="D27" s="30"/>
      <c r="E27" s="25" t="s">
        <v>24</v>
      </c>
      <c r="F27" s="1"/>
      <c r="G27" s="53" t="s">
        <v>28</v>
      </c>
      <c r="H27" s="54"/>
      <c r="I27" s="54"/>
      <c r="J27" s="71" t="str">
        <f>IF(D27&lt;&gt;0,D27,"")</f>
        <v/>
      </c>
      <c r="K27" s="71"/>
      <c r="L27" s="20" t="s">
        <v>24</v>
      </c>
      <c r="M27" s="72" t="str">
        <f>IF(SUM(J27:K29)=0,"",IF(AND(SUM(J27:K29)&lt;O32,SUM(J27:K29)&lt;J32),"本数不足",IF(SUM(J27:K29)&lt;&gt;0,SUM(J27:K29),"")))</f>
        <v/>
      </c>
      <c r="N27" s="73"/>
      <c r="O27" s="73"/>
      <c r="P27" s="14"/>
    </row>
    <row r="28" spans="1:18" ht="27.75" customHeight="1" x14ac:dyDescent="0.45">
      <c r="A28" s="1"/>
      <c r="B28" s="34" t="s">
        <v>22</v>
      </c>
      <c r="C28" s="35"/>
      <c r="D28" s="30"/>
      <c r="E28" s="25" t="s">
        <v>24</v>
      </c>
      <c r="F28" s="1"/>
      <c r="G28" s="53" t="s">
        <v>26</v>
      </c>
      <c r="H28" s="54"/>
      <c r="I28" s="54"/>
      <c r="J28" s="60" t="str">
        <f>IF(D28&lt;&gt;0,D28/5,"")</f>
        <v/>
      </c>
      <c r="K28" s="60"/>
      <c r="L28" s="18" t="s">
        <v>24</v>
      </c>
      <c r="M28" s="74"/>
      <c r="N28" s="75"/>
      <c r="O28" s="75"/>
      <c r="P28" s="10" t="s">
        <v>24</v>
      </c>
    </row>
    <row r="29" spans="1:18" ht="27.75" customHeight="1" x14ac:dyDescent="0.45">
      <c r="A29" s="1"/>
      <c r="B29" s="34" t="s">
        <v>23</v>
      </c>
      <c r="C29" s="35"/>
      <c r="D29" s="30"/>
      <c r="E29" s="25" t="s">
        <v>24</v>
      </c>
      <c r="F29" s="1"/>
      <c r="G29" s="76" t="s">
        <v>27</v>
      </c>
      <c r="H29" s="77"/>
      <c r="I29" s="77"/>
      <c r="J29" s="78" t="str">
        <f>IF(D29&lt;&gt;0,D29/25,"")</f>
        <v/>
      </c>
      <c r="K29" s="78"/>
      <c r="L29" s="19" t="s">
        <v>24</v>
      </c>
      <c r="M29" s="79" t="s">
        <v>33</v>
      </c>
      <c r="N29" s="80"/>
      <c r="O29" s="80"/>
      <c r="P29" s="81"/>
    </row>
    <row r="30" spans="1:18" ht="21" customHeight="1" x14ac:dyDescent="0.45">
      <c r="A30" s="1"/>
      <c r="B30" s="82" t="s">
        <v>4</v>
      </c>
      <c r="C30" s="83"/>
      <c r="D30" s="83"/>
      <c r="E30" s="66"/>
      <c r="F30" s="1"/>
      <c r="G30" s="34" t="s">
        <v>30</v>
      </c>
      <c r="H30" s="35"/>
      <c r="I30" s="35"/>
      <c r="J30" s="35"/>
      <c r="K30" s="35"/>
      <c r="L30" s="35"/>
      <c r="M30" s="35"/>
      <c r="N30" s="35"/>
      <c r="O30" s="35"/>
      <c r="P30" s="36"/>
    </row>
    <row r="31" spans="1:18" ht="21" customHeight="1" x14ac:dyDescent="0.45">
      <c r="A31" s="1"/>
      <c r="B31" s="84"/>
      <c r="C31" s="85"/>
      <c r="D31" s="85"/>
      <c r="E31" s="52" t="s">
        <v>1</v>
      </c>
      <c r="F31" s="1"/>
      <c r="G31" s="6"/>
      <c r="H31" s="23" t="s">
        <v>46</v>
      </c>
      <c r="I31" s="88" t="s">
        <v>47</v>
      </c>
      <c r="J31" s="89"/>
      <c r="K31" s="89"/>
      <c r="L31" s="89"/>
      <c r="M31" s="24" t="s">
        <v>46</v>
      </c>
      <c r="N31" s="90" t="s">
        <v>37</v>
      </c>
      <c r="O31" s="90"/>
      <c r="P31" s="91"/>
    </row>
    <row r="32" spans="1:18" ht="27.75" customHeight="1" x14ac:dyDescent="0.45">
      <c r="A32" s="1"/>
      <c r="B32" s="86"/>
      <c r="C32" s="87"/>
      <c r="D32" s="87"/>
      <c r="E32" s="66"/>
      <c r="F32" s="1"/>
      <c r="G32" s="92" t="s">
        <v>39</v>
      </c>
      <c r="H32" s="93"/>
      <c r="I32" s="90"/>
      <c r="J32" s="94" t="str">
        <f>IF(B31=0,"",IF(AND(H31="□",M31="□"),"どちらかにチェック",IF(H31&lt;&gt;"□",ROUNDUP(B31/200,2),"")))</f>
        <v/>
      </c>
      <c r="K32" s="94"/>
      <c r="L32" s="9" t="s">
        <v>24</v>
      </c>
      <c r="M32" s="95" t="s">
        <v>38</v>
      </c>
      <c r="N32" s="96"/>
      <c r="O32" s="22" t="str">
        <f>IF(B31=0,"",IF(AND(H31="□",M31="□"),"どちらかにチェック",IF(M31&lt;&gt;"□",ROUNDUP(B31/100,2),"")))</f>
        <v/>
      </c>
      <c r="P32" s="18" t="s">
        <v>24</v>
      </c>
    </row>
    <row r="33" spans="1:16" ht="11.25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O33" s="1"/>
      <c r="P33" s="1"/>
    </row>
    <row r="34" spans="1:16" ht="17.25" customHeight="1" x14ac:dyDescent="0.45">
      <c r="A34" s="4" t="s">
        <v>40</v>
      </c>
      <c r="B34" s="4" t="s">
        <v>41</v>
      </c>
      <c r="C34" s="4"/>
      <c r="D34" s="4"/>
      <c r="E34" s="4"/>
      <c r="F34" s="4"/>
      <c r="G34" s="1"/>
      <c r="H34" s="1"/>
      <c r="I34" s="1"/>
      <c r="J34" s="1"/>
      <c r="O34" s="1"/>
      <c r="P34" s="1"/>
    </row>
    <row r="35" spans="1:16" ht="17.25" customHeight="1" x14ac:dyDescent="0.45">
      <c r="A35" s="11" t="s">
        <v>42</v>
      </c>
      <c r="B35" s="11" t="s">
        <v>43</v>
      </c>
      <c r="C35" s="12"/>
      <c r="D35" s="12"/>
      <c r="E35" s="12"/>
      <c r="F35" s="12"/>
      <c r="G35" s="1"/>
      <c r="H35" s="1"/>
      <c r="I35" s="1"/>
      <c r="J35" s="1"/>
      <c r="O35" s="1"/>
      <c r="P35" s="1"/>
    </row>
    <row r="36" spans="1:16" ht="16.649999999999999" customHeight="1" x14ac:dyDescent="0.45">
      <c r="A36" s="11" t="s">
        <v>42</v>
      </c>
      <c r="B36" s="11" t="s">
        <v>44</v>
      </c>
      <c r="C36" s="12"/>
      <c r="D36" s="12"/>
      <c r="E36" s="12"/>
      <c r="F36" s="12"/>
      <c r="G36" s="1"/>
      <c r="H36" s="1"/>
      <c r="I36" s="1"/>
      <c r="J36" s="1"/>
      <c r="O36" s="1"/>
      <c r="P36" s="1"/>
    </row>
    <row r="37" spans="1:16" ht="17.25" customHeight="1" x14ac:dyDescent="0.45">
      <c r="A37" s="1"/>
      <c r="B37" s="17"/>
      <c r="C37" s="1"/>
      <c r="D37" s="1"/>
      <c r="E37" s="1"/>
      <c r="F37" s="1"/>
      <c r="G37" s="1"/>
      <c r="H37" s="1"/>
      <c r="I37" s="1"/>
      <c r="J37" s="1"/>
      <c r="O37" s="1"/>
      <c r="P37" s="1"/>
    </row>
    <row r="38" spans="1:16" ht="13.2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O38" s="1"/>
      <c r="P38" s="1"/>
    </row>
    <row r="39" spans="1:16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O39" s="1"/>
      <c r="P39" s="1"/>
    </row>
    <row r="40" spans="1:16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O40" s="1"/>
      <c r="P40" s="1"/>
    </row>
    <row r="41" spans="1:16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O41" s="1"/>
      <c r="P41" s="1"/>
    </row>
    <row r="42" spans="1:16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O42" s="1"/>
      <c r="P42" s="1"/>
    </row>
    <row r="43" spans="1:16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O43" s="1"/>
      <c r="P43" s="1"/>
    </row>
    <row r="44" spans="1:16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O44" s="1"/>
      <c r="P44" s="1"/>
    </row>
    <row r="45" spans="1:16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O45" s="1"/>
      <c r="P45" s="1"/>
    </row>
    <row r="46" spans="1:16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O46" s="1"/>
      <c r="P46" s="1"/>
    </row>
    <row r="47" spans="1:16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O47" s="1"/>
      <c r="P47" s="1"/>
    </row>
    <row r="48" spans="1:16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O48" s="1"/>
      <c r="P48" s="1"/>
    </row>
    <row r="49" spans="1:16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O49" s="1"/>
      <c r="P49" s="1"/>
    </row>
    <row r="50" spans="1:16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O50" s="1"/>
      <c r="P50" s="1"/>
    </row>
    <row r="51" spans="1:16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O51" s="1"/>
      <c r="P51" s="1"/>
    </row>
    <row r="52" spans="1:16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O52" s="1"/>
      <c r="P52" s="1"/>
    </row>
    <row r="53" spans="1:16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O53" s="1"/>
      <c r="P53" s="1"/>
    </row>
    <row r="54" spans="1:16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O54" s="1"/>
      <c r="P54" s="1"/>
    </row>
    <row r="55" spans="1:16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O55" s="1"/>
      <c r="P55" s="1"/>
    </row>
    <row r="56" spans="1:16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O56" s="1"/>
      <c r="P56" s="1"/>
    </row>
    <row r="57" spans="1:16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O57" s="1"/>
      <c r="P57" s="1"/>
    </row>
    <row r="58" spans="1:16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O58" s="1"/>
      <c r="P58" s="1"/>
    </row>
    <row r="59" spans="1:16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O59" s="1"/>
      <c r="P59" s="1"/>
    </row>
    <row r="60" spans="1:16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6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6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6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6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</row>
  </sheetData>
  <sheetProtection sheet="1" objects="1" scenarios="1"/>
  <mergeCells count="57">
    <mergeCell ref="B31:D32"/>
    <mergeCell ref="E31:E32"/>
    <mergeCell ref="I31:L31"/>
    <mergeCell ref="N31:P31"/>
    <mergeCell ref="G32:I32"/>
    <mergeCell ref="J32:K32"/>
    <mergeCell ref="M32:N32"/>
    <mergeCell ref="B29:C29"/>
    <mergeCell ref="G29:I29"/>
    <mergeCell ref="J29:K29"/>
    <mergeCell ref="M29:P29"/>
    <mergeCell ref="B30:E30"/>
    <mergeCell ref="G30:P30"/>
    <mergeCell ref="B27:C27"/>
    <mergeCell ref="G27:I27"/>
    <mergeCell ref="J27:K27"/>
    <mergeCell ref="M27:O28"/>
    <mergeCell ref="B28:C28"/>
    <mergeCell ref="G28:I28"/>
    <mergeCell ref="J28:K28"/>
    <mergeCell ref="B26:E26"/>
    <mergeCell ref="G26:L26"/>
    <mergeCell ref="M26:P26"/>
    <mergeCell ref="J18:K18"/>
    <mergeCell ref="B19:C19"/>
    <mergeCell ref="G19:I19"/>
    <mergeCell ref="J19:K19"/>
    <mergeCell ref="M19:P19"/>
    <mergeCell ref="B20:E20"/>
    <mergeCell ref="G20:P20"/>
    <mergeCell ref="B21:D21"/>
    <mergeCell ref="G21:K21"/>
    <mergeCell ref="L21:O21"/>
    <mergeCell ref="B24:Q24"/>
    <mergeCell ref="I25:P25"/>
    <mergeCell ref="I15:P15"/>
    <mergeCell ref="B16:E16"/>
    <mergeCell ref="G16:L16"/>
    <mergeCell ref="M16:P16"/>
    <mergeCell ref="B17:C17"/>
    <mergeCell ref="G17:I17"/>
    <mergeCell ref="J17:K17"/>
    <mergeCell ref="M17:O18"/>
    <mergeCell ref="B18:C18"/>
    <mergeCell ref="G18:I18"/>
    <mergeCell ref="B9:C9"/>
    <mergeCell ref="D9:E9"/>
    <mergeCell ref="F9:L9"/>
    <mergeCell ref="M9:P9"/>
    <mergeCell ref="F10:K10"/>
    <mergeCell ref="M10:O10"/>
    <mergeCell ref="A1:P1"/>
    <mergeCell ref="B3:C3"/>
    <mergeCell ref="D3:E3"/>
    <mergeCell ref="F3:L3"/>
    <mergeCell ref="F4:J4"/>
    <mergeCell ref="K4:L4"/>
  </mergeCells>
  <phoneticPr fontId="1"/>
  <conditionalFormatting sqref="M17:O18">
    <cfRule type="cellIs" dxfId="4" priority="6" operator="equal">
      <formula>"本数不足"</formula>
    </cfRule>
  </conditionalFormatting>
  <conditionalFormatting sqref="M27:O28">
    <cfRule type="cellIs" dxfId="3" priority="5" operator="equal">
      <formula>"本数不足"</formula>
    </cfRule>
  </conditionalFormatting>
  <conditionalFormatting sqref="B10">
    <cfRule type="expression" dxfId="2" priority="3">
      <formula>IF($B$10="右に数値を入力",TRUE)</formula>
    </cfRule>
  </conditionalFormatting>
  <conditionalFormatting sqref="J32:K32">
    <cfRule type="expression" dxfId="1" priority="2">
      <formula>$J$32="どちらかにチェック"</formula>
    </cfRule>
  </conditionalFormatting>
  <conditionalFormatting sqref="O32">
    <cfRule type="expression" dxfId="0" priority="1">
      <formula>$O$32="どちらかにチェック"</formula>
    </cfRule>
  </conditionalFormatting>
  <dataValidations count="1">
    <dataValidation type="list" allowBlank="1" showInputMessage="1" sqref="H31 M31" xr:uid="{A7AD7D2C-6512-402A-B8EB-40C2F3EB33D6}">
      <formula1>"■,□"</formula1>
    </dataValidation>
  </dataValidations>
  <pageMargins left="0.70866141732283472" right="0.15748031496062992" top="0.59055118110236227" bottom="0.59055118110236227" header="0.51181102362204722" footer="0.51181102362204722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(3)</vt:lpstr>
      <vt:lpstr>'Sheet1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Printed>2024-11-13T00:29:01Z</cp:lastPrinted>
  <dcterms:created xsi:type="dcterms:W3CDTF">2024-03-19T08:02:36Z</dcterms:created>
  <dcterms:modified xsi:type="dcterms:W3CDTF">2025-03-25T02:38:37Z</dcterms:modified>
</cp:coreProperties>
</file>